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F6A" sheetId="2" r:id="rId1"/>
  </sheets>
  <definedNames>
    <definedName name="_xlnm.Print_Area" localSheetId="0">F6A!$A$1:$G$160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G151" i="2"/>
  <c r="D151" i="2"/>
  <c r="F150" i="2"/>
  <c r="E150" i="2"/>
  <c r="E84" i="2" s="1"/>
  <c r="D150" i="2"/>
  <c r="C150" i="2"/>
  <c r="B150" i="2"/>
  <c r="D149" i="2"/>
  <c r="G149" i="2" s="1"/>
  <c r="D148" i="2"/>
  <c r="G148" i="2" s="1"/>
  <c r="D147" i="2"/>
  <c r="G147" i="2" s="1"/>
  <c r="G146" i="2" s="1"/>
  <c r="F146" i="2"/>
  <c r="E146" i="2"/>
  <c r="C146" i="2"/>
  <c r="B146" i="2"/>
  <c r="D145" i="2"/>
  <c r="G145" i="2" s="1"/>
  <c r="D144" i="2"/>
  <c r="G144" i="2" s="1"/>
  <c r="G143" i="2"/>
  <c r="D143" i="2"/>
  <c r="D142" i="2"/>
  <c r="G142" i="2" s="1"/>
  <c r="D141" i="2"/>
  <c r="G141" i="2" s="1"/>
  <c r="D140" i="2"/>
  <c r="G140" i="2" s="1"/>
  <c r="D139" i="2"/>
  <c r="D138" i="2"/>
  <c r="G138" i="2" s="1"/>
  <c r="F137" i="2"/>
  <c r="E137" i="2"/>
  <c r="C137" i="2"/>
  <c r="B137" i="2"/>
  <c r="D136" i="2"/>
  <c r="G136" i="2" s="1"/>
  <c r="D135" i="2"/>
  <c r="D133" i="2" s="1"/>
  <c r="D134" i="2"/>
  <c r="G134" i="2" s="1"/>
  <c r="F133" i="2"/>
  <c r="E133" i="2"/>
  <c r="C133" i="2"/>
  <c r="B133" i="2"/>
  <c r="D132" i="2"/>
  <c r="G132" i="2" s="1"/>
  <c r="G131" i="2"/>
  <c r="D131" i="2"/>
  <c r="D130" i="2"/>
  <c r="G130" i="2" s="1"/>
  <c r="D129" i="2"/>
  <c r="G129" i="2" s="1"/>
  <c r="D128" i="2"/>
  <c r="G128" i="2" s="1"/>
  <c r="D127" i="2"/>
  <c r="G127" i="2" s="1"/>
  <c r="D126" i="2"/>
  <c r="G126" i="2" s="1"/>
  <c r="D125" i="2"/>
  <c r="D124" i="2"/>
  <c r="G124" i="2" s="1"/>
  <c r="F123" i="2"/>
  <c r="E123" i="2"/>
  <c r="C123" i="2"/>
  <c r="B123" i="2"/>
  <c r="D122" i="2"/>
  <c r="G122" i="2" s="1"/>
  <c r="D121" i="2"/>
  <c r="G121" i="2" s="1"/>
  <c r="D120" i="2"/>
  <c r="G120" i="2" s="1"/>
  <c r="D119" i="2"/>
  <c r="G119" i="2" s="1"/>
  <c r="D118" i="2"/>
  <c r="G118" i="2" s="1"/>
  <c r="G117" i="2"/>
  <c r="D117" i="2"/>
  <c r="D116" i="2"/>
  <c r="G116" i="2" s="1"/>
  <c r="D115" i="2"/>
  <c r="D113" i="2" s="1"/>
  <c r="D114" i="2"/>
  <c r="G114" i="2" s="1"/>
  <c r="F113" i="2"/>
  <c r="E113" i="2"/>
  <c r="C113" i="2"/>
  <c r="B113" i="2"/>
  <c r="D112" i="2"/>
  <c r="G112" i="2" s="1"/>
  <c r="G111" i="2"/>
  <c r="D111" i="2"/>
  <c r="D110" i="2"/>
  <c r="G110" i="2" s="1"/>
  <c r="D109" i="2"/>
  <c r="G109" i="2" s="1"/>
  <c r="D108" i="2"/>
  <c r="G108" i="2" s="1"/>
  <c r="D107" i="2"/>
  <c r="G107" i="2" s="1"/>
  <c r="D106" i="2"/>
  <c r="G106" i="2" s="1"/>
  <c r="D105" i="2"/>
  <c r="D104" i="2"/>
  <c r="G104" i="2" s="1"/>
  <c r="F103" i="2"/>
  <c r="E103" i="2"/>
  <c r="C103" i="2"/>
  <c r="B103" i="2"/>
  <c r="B84" i="2" s="1"/>
  <c r="D102" i="2"/>
  <c r="G102" i="2" s="1"/>
  <c r="D101" i="2"/>
  <c r="G101" i="2" s="1"/>
  <c r="D100" i="2"/>
  <c r="G100" i="2" s="1"/>
  <c r="D99" i="2"/>
  <c r="G99" i="2" s="1"/>
  <c r="D98" i="2"/>
  <c r="G98" i="2" s="1"/>
  <c r="G97" i="2"/>
  <c r="D97" i="2"/>
  <c r="D96" i="2"/>
  <c r="G96" i="2" s="1"/>
  <c r="D95" i="2"/>
  <c r="D93" i="2" s="1"/>
  <c r="D94" i="2"/>
  <c r="G94" i="2" s="1"/>
  <c r="F93" i="2"/>
  <c r="E93" i="2"/>
  <c r="C93" i="2"/>
  <c r="B93" i="2"/>
  <c r="D92" i="2"/>
  <c r="G92" i="2" s="1"/>
  <c r="D91" i="2"/>
  <c r="G91" i="2" s="1"/>
  <c r="D90" i="2"/>
  <c r="G90" i="2" s="1"/>
  <c r="G89" i="2"/>
  <c r="D89" i="2"/>
  <c r="D88" i="2"/>
  <c r="G88" i="2" s="1"/>
  <c r="D87" i="2"/>
  <c r="D85" i="2" s="1"/>
  <c r="D86" i="2"/>
  <c r="G86" i="2" s="1"/>
  <c r="F85" i="2"/>
  <c r="E85" i="2"/>
  <c r="C85" i="2"/>
  <c r="B85" i="2"/>
  <c r="F84" i="2"/>
  <c r="G82" i="2"/>
  <c r="D82" i="2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F75" i="2"/>
  <c r="E75" i="2"/>
  <c r="E9" i="2" s="1"/>
  <c r="E159" i="2" s="1"/>
  <c r="C75" i="2"/>
  <c r="B75" i="2"/>
  <c r="G74" i="2"/>
  <c r="D74" i="2"/>
  <c r="D73" i="2"/>
  <c r="G73" i="2" s="1"/>
  <c r="D72" i="2"/>
  <c r="G72" i="2" s="1"/>
  <c r="G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G66" i="2"/>
  <c r="D66" i="2"/>
  <c r="D65" i="2"/>
  <c r="G65" i="2" s="1"/>
  <c r="D64" i="2"/>
  <c r="D62" i="2" s="1"/>
  <c r="D63" i="2"/>
  <c r="G63" i="2" s="1"/>
  <c r="F62" i="2"/>
  <c r="E62" i="2"/>
  <c r="C62" i="2"/>
  <c r="B62" i="2"/>
  <c r="D61" i="2"/>
  <c r="G61" i="2" s="1"/>
  <c r="D60" i="2"/>
  <c r="G60" i="2" s="1"/>
  <c r="G58" i="2" s="1"/>
  <c r="D59" i="2"/>
  <c r="G59" i="2" s="1"/>
  <c r="F58" i="2"/>
  <c r="E58" i="2"/>
  <c r="C58" i="2"/>
  <c r="B58" i="2"/>
  <c r="D57" i="2"/>
  <c r="G57" i="2" s="1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G50" i="2"/>
  <c r="D50" i="2"/>
  <c r="D49" i="2"/>
  <c r="G49" i="2" s="1"/>
  <c r="F48" i="2"/>
  <c r="E48" i="2"/>
  <c r="C48" i="2"/>
  <c r="B48" i="2"/>
  <c r="D47" i="2"/>
  <c r="G47" i="2" s="1"/>
  <c r="D46" i="2"/>
  <c r="G46" i="2" s="1"/>
  <c r="D45" i="2"/>
  <c r="G45" i="2" s="1"/>
  <c r="D44" i="2"/>
  <c r="G44" i="2" s="1"/>
  <c r="D43" i="2"/>
  <c r="G43" i="2" s="1"/>
  <c r="G42" i="2"/>
  <c r="D42" i="2"/>
  <c r="D41" i="2"/>
  <c r="G41" i="2" s="1"/>
  <c r="D40" i="2"/>
  <c r="D38" i="2" s="1"/>
  <c r="D39" i="2"/>
  <c r="G39" i="2" s="1"/>
  <c r="F38" i="2"/>
  <c r="F9" i="2" s="1"/>
  <c r="F159" i="2" s="1"/>
  <c r="E38" i="2"/>
  <c r="C38" i="2"/>
  <c r="B38" i="2"/>
  <c r="D37" i="2"/>
  <c r="G37" i="2" s="1"/>
  <c r="D36" i="2"/>
  <c r="G36" i="2" s="1"/>
  <c r="D35" i="2"/>
  <c r="G35" i="2" s="1"/>
  <c r="G34" i="2"/>
  <c r="D34" i="2"/>
  <c r="D33" i="2"/>
  <c r="G33" i="2" s="1"/>
  <c r="D32" i="2"/>
  <c r="G32" i="2" s="1"/>
  <c r="D31" i="2"/>
  <c r="G31" i="2" s="1"/>
  <c r="D30" i="2"/>
  <c r="G30" i="2" s="1"/>
  <c r="D29" i="2"/>
  <c r="G29" i="2" s="1"/>
  <c r="F28" i="2"/>
  <c r="E28" i="2"/>
  <c r="D28" i="2"/>
  <c r="C28" i="2"/>
  <c r="B28" i="2"/>
  <c r="B9" i="2" s="1"/>
  <c r="B159" i="2" s="1"/>
  <c r="D27" i="2"/>
  <c r="G27" i="2" s="1"/>
  <c r="G26" i="2"/>
  <c r="D26" i="2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F18" i="2"/>
  <c r="E18" i="2"/>
  <c r="C18" i="2"/>
  <c r="B18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G10" i="2" s="1"/>
  <c r="D11" i="2"/>
  <c r="G11" i="2" s="1"/>
  <c r="F10" i="2"/>
  <c r="E10" i="2"/>
  <c r="C10" i="2"/>
  <c r="C9" i="2" s="1"/>
  <c r="B10" i="2"/>
  <c r="G28" i="2" l="1"/>
  <c r="G18" i="2"/>
  <c r="G9" i="2" s="1"/>
  <c r="G48" i="2"/>
  <c r="G75" i="2"/>
  <c r="G137" i="2"/>
  <c r="C159" i="2"/>
  <c r="G150" i="2"/>
  <c r="D10" i="2"/>
  <c r="D18" i="2"/>
  <c r="G40" i="2"/>
  <c r="G38" i="2" s="1"/>
  <c r="D58" i="2"/>
  <c r="G64" i="2"/>
  <c r="G62" i="2" s="1"/>
  <c r="D71" i="2"/>
  <c r="G87" i="2"/>
  <c r="G85" i="2" s="1"/>
  <c r="G95" i="2"/>
  <c r="G93" i="2" s="1"/>
  <c r="G115" i="2"/>
  <c r="G113" i="2" s="1"/>
  <c r="G135" i="2"/>
  <c r="G133" i="2" s="1"/>
  <c r="D137" i="2"/>
  <c r="D48" i="2"/>
  <c r="C84" i="2"/>
  <c r="D103" i="2"/>
  <c r="D84" i="2" s="1"/>
  <c r="D123" i="2"/>
  <c r="G139" i="2"/>
  <c r="D146" i="2"/>
  <c r="D75" i="2"/>
  <c r="G105" i="2"/>
  <c r="G103" i="2" s="1"/>
  <c r="G125" i="2"/>
  <c r="G123" i="2" s="1"/>
  <c r="G84" i="2" l="1"/>
  <c r="G159" i="2" s="1"/>
  <c r="D9" i="2"/>
  <c r="D159" i="2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<sst xmlns="http://schemas.openxmlformats.org/spreadsheetml/2006/main" count="285" uniqueCount="212">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</sst>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D15" sqref="D1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26904777.240000002</v>
      </c>
      <c r="C9" s="11">
        <f t="shared" ref="C9:G9" si="0">C10+C18+C189+C28+C38+C48+C58+C62+C71+C75</f>
        <v>8396266.4499999993</v>
      </c>
      <c r="D9" s="11">
        <f t="shared" si="0"/>
        <v>35301043.690000005</v>
      </c>
      <c r="E9" s="11">
        <f t="shared" si="0"/>
        <v>6265844.2199999997</v>
      </c>
      <c r="F9" s="11">
        <f t="shared" si="0"/>
        <v>5866335.9199999999</v>
      </c>
      <c r="G9" s="11">
        <f t="shared" si="0"/>
        <v>29035199.469999999</v>
      </c>
    </row>
    <row r="10" spans="1:8">
      <c r="A10" s="12" t="s">
        <v>15</v>
      </c>
      <c r="B10" s="13">
        <f>SUM(B11:B17)</f>
        <v>15188849.82</v>
      </c>
      <c r="C10" s="13">
        <f t="shared" ref="C10:G10" si="1">SUM(C11:C17)</f>
        <v>330000</v>
      </c>
      <c r="D10" s="13">
        <f t="shared" si="1"/>
        <v>15518849.82</v>
      </c>
      <c r="E10" s="13">
        <f t="shared" si="1"/>
        <v>4434749.57</v>
      </c>
      <c r="F10" s="13">
        <f t="shared" si="1"/>
        <v>4267119.2700000005</v>
      </c>
      <c r="G10" s="13">
        <f t="shared" si="1"/>
        <v>11084100.25</v>
      </c>
    </row>
    <row r="11" spans="1:8">
      <c r="A11" s="14" t="s">
        <v>16</v>
      </c>
      <c r="B11" s="15">
        <v>7890665.1200000001</v>
      </c>
      <c r="C11" s="15">
        <v>0</v>
      </c>
      <c r="D11" s="13">
        <f>B11+C11</f>
        <v>7890665.1200000001</v>
      </c>
      <c r="E11" s="15">
        <v>2463897.9500000002</v>
      </c>
      <c r="F11" s="15">
        <v>2463897.9500000002</v>
      </c>
      <c r="G11" s="13">
        <f>D11-E11</f>
        <v>5426767.1699999999</v>
      </c>
      <c r="H11" s="16" t="s">
        <v>17</v>
      </c>
    </row>
    <row r="12" spans="1:8">
      <c r="A12" s="14" t="s">
        <v>18</v>
      </c>
      <c r="B12" s="15">
        <v>2387185.56</v>
      </c>
      <c r="C12" s="15">
        <v>0</v>
      </c>
      <c r="D12" s="13">
        <f t="shared" ref="D12:D17" si="2">B12+C12</f>
        <v>2387185.56</v>
      </c>
      <c r="E12" s="15">
        <v>935532.2</v>
      </c>
      <c r="F12" s="15">
        <v>935532.2</v>
      </c>
      <c r="G12" s="13">
        <f t="shared" ref="G12:G17" si="3">D12-E12</f>
        <v>1451653.36</v>
      </c>
      <c r="H12" s="16" t="s">
        <v>19</v>
      </c>
    </row>
    <row r="13" spans="1:8">
      <c r="A13" s="14" t="s">
        <v>20</v>
      </c>
      <c r="B13" s="15">
        <v>1808284.96</v>
      </c>
      <c r="C13" s="15">
        <v>330000</v>
      </c>
      <c r="D13" s="13">
        <f t="shared" si="2"/>
        <v>2138284.96</v>
      </c>
      <c r="E13" s="15">
        <v>0</v>
      </c>
      <c r="F13" s="15">
        <v>0</v>
      </c>
      <c r="G13" s="13">
        <f t="shared" si="3"/>
        <v>2138284.96</v>
      </c>
      <c r="H13" s="16" t="s">
        <v>21</v>
      </c>
    </row>
    <row r="14" spans="1:8">
      <c r="A14" s="14" t="s">
        <v>22</v>
      </c>
      <c r="B14" s="15">
        <v>2327772.52</v>
      </c>
      <c r="C14" s="15">
        <v>0</v>
      </c>
      <c r="D14" s="13">
        <f t="shared" si="2"/>
        <v>2327772.52</v>
      </c>
      <c r="E14" s="15">
        <v>853404.88</v>
      </c>
      <c r="F14" s="15">
        <v>685774.58</v>
      </c>
      <c r="G14" s="13">
        <f t="shared" si="3"/>
        <v>1474367.6400000001</v>
      </c>
      <c r="H14" s="16" t="s">
        <v>23</v>
      </c>
    </row>
    <row r="15" spans="1:8">
      <c r="A15" s="14" t="s">
        <v>24</v>
      </c>
      <c r="B15" s="15">
        <v>774941.66</v>
      </c>
      <c r="C15" s="15">
        <v>0</v>
      </c>
      <c r="D15" s="13">
        <f t="shared" si="2"/>
        <v>774941.66</v>
      </c>
      <c r="E15" s="15">
        <v>181914.54</v>
      </c>
      <c r="F15" s="15">
        <v>181914.54</v>
      </c>
      <c r="G15" s="13">
        <f t="shared" si="3"/>
        <v>593027.12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1914205.8199999998</v>
      </c>
      <c r="C18" s="13">
        <f t="shared" ref="C18:G18" si="4">SUM(C19:C27)</f>
        <v>2795990.21</v>
      </c>
      <c r="D18" s="13">
        <f t="shared" si="4"/>
        <v>4710196.03</v>
      </c>
      <c r="E18" s="13">
        <f t="shared" si="4"/>
        <v>380679.51</v>
      </c>
      <c r="F18" s="13">
        <f t="shared" si="4"/>
        <v>380679.51</v>
      </c>
      <c r="G18" s="13">
        <f t="shared" si="4"/>
        <v>4329516.5199999996</v>
      </c>
    </row>
    <row r="19" spans="1:8">
      <c r="A19" s="14" t="s">
        <v>31</v>
      </c>
      <c r="B19" s="15">
        <v>465347.61</v>
      </c>
      <c r="C19" s="15">
        <v>426857.81</v>
      </c>
      <c r="D19" s="13">
        <f t="shared" ref="D19:D27" si="5">B19+C19</f>
        <v>892205.41999999993</v>
      </c>
      <c r="E19" s="15">
        <v>10857.81</v>
      </c>
      <c r="F19" s="15">
        <v>10857.81</v>
      </c>
      <c r="G19" s="13">
        <f t="shared" ref="G19:G27" si="6">D19-E19</f>
        <v>881347.60999999987</v>
      </c>
      <c r="H19" s="16" t="s">
        <v>32</v>
      </c>
    </row>
    <row r="20" spans="1:8">
      <c r="A20" s="14" t="s">
        <v>33</v>
      </c>
      <c r="B20" s="15">
        <v>131858.21</v>
      </c>
      <c r="C20" s="15">
        <v>120000</v>
      </c>
      <c r="D20" s="13">
        <f t="shared" si="5"/>
        <v>251858.21</v>
      </c>
      <c r="E20" s="15">
        <v>1887</v>
      </c>
      <c r="F20" s="15">
        <v>1887</v>
      </c>
      <c r="G20" s="13">
        <f t="shared" si="6"/>
        <v>249971.21</v>
      </c>
      <c r="H20" s="16" t="s">
        <v>34</v>
      </c>
    </row>
    <row r="21" spans="1:8">
      <c r="A21" s="14" t="s">
        <v>35</v>
      </c>
      <c r="B21" s="15">
        <v>0</v>
      </c>
      <c r="C21" s="15">
        <v>115000</v>
      </c>
      <c r="D21" s="13">
        <f t="shared" si="5"/>
        <v>115000</v>
      </c>
      <c r="E21" s="15">
        <v>0</v>
      </c>
      <c r="F21" s="15">
        <v>0</v>
      </c>
      <c r="G21" s="13">
        <f t="shared" si="6"/>
        <v>115000</v>
      </c>
      <c r="H21" s="16" t="s">
        <v>36</v>
      </c>
    </row>
    <row r="22" spans="1:8">
      <c r="A22" s="14" t="s">
        <v>37</v>
      </c>
      <c r="B22" s="15">
        <v>46000</v>
      </c>
      <c r="C22" s="15">
        <v>1093271.2</v>
      </c>
      <c r="D22" s="13">
        <f t="shared" si="5"/>
        <v>1139271.2</v>
      </c>
      <c r="E22" s="15">
        <v>93263.69</v>
      </c>
      <c r="F22" s="15">
        <v>93263.69</v>
      </c>
      <c r="G22" s="13">
        <f t="shared" si="6"/>
        <v>1046007.51</v>
      </c>
      <c r="H22" s="16" t="s">
        <v>38</v>
      </c>
    </row>
    <row r="23" spans="1:8">
      <c r="A23" s="14" t="s">
        <v>39</v>
      </c>
      <c r="B23" s="15">
        <v>317000</v>
      </c>
      <c r="C23" s="15">
        <v>40000</v>
      </c>
      <c r="D23" s="13">
        <f t="shared" si="5"/>
        <v>357000</v>
      </c>
      <c r="E23" s="15">
        <v>7347.99</v>
      </c>
      <c r="F23" s="15">
        <v>7347.99</v>
      </c>
      <c r="G23" s="13">
        <f t="shared" si="6"/>
        <v>349652.01</v>
      </c>
      <c r="H23" s="16" t="s">
        <v>40</v>
      </c>
    </row>
    <row r="24" spans="1:8">
      <c r="A24" s="14" t="s">
        <v>41</v>
      </c>
      <c r="B24" s="15">
        <v>250000</v>
      </c>
      <c r="C24" s="15">
        <v>0</v>
      </c>
      <c r="D24" s="13">
        <f t="shared" si="5"/>
        <v>250000</v>
      </c>
      <c r="E24" s="15">
        <v>11461.82</v>
      </c>
      <c r="F24" s="15">
        <v>11461.82</v>
      </c>
      <c r="G24" s="13">
        <f t="shared" si="6"/>
        <v>238538.18</v>
      </c>
      <c r="H24" s="16" t="s">
        <v>42</v>
      </c>
    </row>
    <row r="25" spans="1:8">
      <c r="A25" s="14" t="s">
        <v>43</v>
      </c>
      <c r="B25" s="15">
        <v>672000</v>
      </c>
      <c r="C25" s="15">
        <v>387861.2</v>
      </c>
      <c r="D25" s="13">
        <f t="shared" si="5"/>
        <v>1059861.2</v>
      </c>
      <c r="E25" s="15">
        <v>255861.2</v>
      </c>
      <c r="F25" s="15">
        <v>255861.2</v>
      </c>
      <c r="G25" s="13">
        <f t="shared" si="6"/>
        <v>804000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32000</v>
      </c>
      <c r="C27" s="15">
        <v>613000</v>
      </c>
      <c r="D27" s="13">
        <f t="shared" si="5"/>
        <v>645000</v>
      </c>
      <c r="E27" s="15">
        <v>0</v>
      </c>
      <c r="F27" s="15">
        <v>0</v>
      </c>
      <c r="G27" s="13">
        <f t="shared" si="6"/>
        <v>645000</v>
      </c>
      <c r="H27" s="16" t="s">
        <v>48</v>
      </c>
    </row>
    <row r="28" spans="1:8">
      <c r="A28" s="12" t="s">
        <v>49</v>
      </c>
      <c r="B28" s="13">
        <f>SUM(B29:B37)</f>
        <v>8296721.6000000006</v>
      </c>
      <c r="C28" s="13">
        <f t="shared" ref="C28:G28" si="7">SUM(C29:C37)</f>
        <v>1038573.26</v>
      </c>
      <c r="D28" s="13">
        <f t="shared" si="7"/>
        <v>9335294.8599999994</v>
      </c>
      <c r="E28" s="13">
        <f t="shared" si="7"/>
        <v>561335.34000000008</v>
      </c>
      <c r="F28" s="13">
        <f t="shared" si="7"/>
        <v>498207.34000000008</v>
      </c>
      <c r="G28" s="13">
        <f t="shared" si="7"/>
        <v>8773959.5199999996</v>
      </c>
    </row>
    <row r="29" spans="1:8">
      <c r="A29" s="14" t="s">
        <v>50</v>
      </c>
      <c r="B29" s="15">
        <v>1054317</v>
      </c>
      <c r="C29" s="15">
        <v>0</v>
      </c>
      <c r="D29" s="13">
        <f t="shared" ref="D29:D82" si="8">B29+C29</f>
        <v>1054317</v>
      </c>
      <c r="E29" s="15">
        <v>104175.41</v>
      </c>
      <c r="F29" s="15">
        <v>59059.41</v>
      </c>
      <c r="G29" s="13">
        <f t="shared" ref="G29:G37" si="9">D29-E29</f>
        <v>950141.59</v>
      </c>
      <c r="H29" s="16" t="s">
        <v>51</v>
      </c>
    </row>
    <row r="30" spans="1:8">
      <c r="A30" s="14" t="s">
        <v>52</v>
      </c>
      <c r="B30" s="15">
        <v>732906.71</v>
      </c>
      <c r="C30" s="15">
        <v>50000</v>
      </c>
      <c r="D30" s="13">
        <f t="shared" si="8"/>
        <v>782906.71</v>
      </c>
      <c r="E30" s="15">
        <v>2800</v>
      </c>
      <c r="F30" s="15">
        <v>0</v>
      </c>
      <c r="G30" s="13">
        <f t="shared" si="9"/>
        <v>780106.71</v>
      </c>
      <c r="H30" s="16" t="s">
        <v>53</v>
      </c>
    </row>
    <row r="31" spans="1:8">
      <c r="A31" s="14" t="s">
        <v>54</v>
      </c>
      <c r="B31" s="15">
        <v>2841000</v>
      </c>
      <c r="C31" s="15">
        <v>918573.26</v>
      </c>
      <c r="D31" s="13">
        <f t="shared" si="8"/>
        <v>3759573.26</v>
      </c>
      <c r="E31" s="15">
        <v>185552.94</v>
      </c>
      <c r="F31" s="15">
        <v>185552.94</v>
      </c>
      <c r="G31" s="13">
        <f t="shared" si="9"/>
        <v>3574020.32</v>
      </c>
      <c r="H31" s="16" t="s">
        <v>55</v>
      </c>
    </row>
    <row r="32" spans="1:8">
      <c r="A32" s="14" t="s">
        <v>56</v>
      </c>
      <c r="B32" s="15">
        <v>315000</v>
      </c>
      <c r="C32" s="15">
        <v>0</v>
      </c>
      <c r="D32" s="13">
        <f t="shared" si="8"/>
        <v>315000</v>
      </c>
      <c r="E32" s="15">
        <v>10024.9</v>
      </c>
      <c r="F32" s="15">
        <v>10024.9</v>
      </c>
      <c r="G32" s="13">
        <f t="shared" si="9"/>
        <v>304975.09999999998</v>
      </c>
      <c r="H32" s="16" t="s">
        <v>57</v>
      </c>
    </row>
    <row r="33" spans="1:8">
      <c r="A33" s="14" t="s">
        <v>58</v>
      </c>
      <c r="B33" s="15">
        <v>2052376.69</v>
      </c>
      <c r="C33" s="15">
        <v>0</v>
      </c>
      <c r="D33" s="13">
        <f t="shared" si="8"/>
        <v>2052376.69</v>
      </c>
      <c r="E33" s="15">
        <v>175290.03</v>
      </c>
      <c r="F33" s="15">
        <v>175290.03</v>
      </c>
      <c r="G33" s="13">
        <f t="shared" si="9"/>
        <v>1877086.66</v>
      </c>
      <c r="H33" s="16" t="s">
        <v>59</v>
      </c>
    </row>
    <row r="34" spans="1:8">
      <c r="A34" s="14" t="s">
        <v>60</v>
      </c>
      <c r="B34" s="15">
        <v>38281.24</v>
      </c>
      <c r="C34" s="15">
        <v>0</v>
      </c>
      <c r="D34" s="13">
        <f t="shared" si="8"/>
        <v>38281.24</v>
      </c>
      <c r="E34" s="15">
        <v>0</v>
      </c>
      <c r="F34" s="15">
        <v>0</v>
      </c>
      <c r="G34" s="13">
        <f t="shared" si="9"/>
        <v>38281.24</v>
      </c>
      <c r="H34" s="16" t="s">
        <v>61</v>
      </c>
    </row>
    <row r="35" spans="1:8">
      <c r="A35" s="14" t="s">
        <v>62</v>
      </c>
      <c r="B35" s="15">
        <v>514000</v>
      </c>
      <c r="C35" s="15">
        <v>0</v>
      </c>
      <c r="D35" s="13">
        <f t="shared" si="8"/>
        <v>514000</v>
      </c>
      <c r="E35" s="15">
        <v>129.4</v>
      </c>
      <c r="F35" s="15">
        <v>129.4</v>
      </c>
      <c r="G35" s="13">
        <f t="shared" si="9"/>
        <v>513870.6</v>
      </c>
      <c r="H35" s="16" t="s">
        <v>63</v>
      </c>
    </row>
    <row r="36" spans="1:8">
      <c r="A36" s="14" t="s">
        <v>64</v>
      </c>
      <c r="B36" s="15">
        <v>143160</v>
      </c>
      <c r="C36" s="15">
        <v>70000</v>
      </c>
      <c r="D36" s="13">
        <f t="shared" si="8"/>
        <v>213160</v>
      </c>
      <c r="E36" s="15">
        <v>0</v>
      </c>
      <c r="F36" s="15">
        <v>0</v>
      </c>
      <c r="G36" s="13">
        <f t="shared" si="9"/>
        <v>213160</v>
      </c>
      <c r="H36" s="16" t="s">
        <v>65</v>
      </c>
    </row>
    <row r="37" spans="1:8">
      <c r="A37" s="14" t="s">
        <v>66</v>
      </c>
      <c r="B37" s="15">
        <v>605679.96</v>
      </c>
      <c r="C37" s="15">
        <v>0</v>
      </c>
      <c r="D37" s="13">
        <f t="shared" si="8"/>
        <v>605679.96</v>
      </c>
      <c r="E37" s="15">
        <v>83362.66</v>
      </c>
      <c r="F37" s="15">
        <v>68150.66</v>
      </c>
      <c r="G37" s="13">
        <f t="shared" si="9"/>
        <v>522317.29999999993</v>
      </c>
      <c r="H37" s="16" t="s">
        <v>67</v>
      </c>
    </row>
    <row r="38" spans="1:8">
      <c r="A38" s="12" t="s">
        <v>68</v>
      </c>
      <c r="B38" s="13">
        <f>SUM(B39:B47)</f>
        <v>275000</v>
      </c>
      <c r="C38" s="13">
        <f t="shared" ref="C38:G38" si="10">SUM(C39:C47)</f>
        <v>210000</v>
      </c>
      <c r="D38" s="13">
        <f t="shared" si="10"/>
        <v>485000</v>
      </c>
      <c r="E38" s="13">
        <f t="shared" si="10"/>
        <v>0</v>
      </c>
      <c r="F38" s="13">
        <f t="shared" si="10"/>
        <v>0</v>
      </c>
      <c r="G38" s="13">
        <f t="shared" si="10"/>
        <v>485000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275000</v>
      </c>
      <c r="C42" s="15">
        <v>210000</v>
      </c>
      <c r="D42" s="13">
        <f t="shared" si="8"/>
        <v>485000</v>
      </c>
      <c r="E42" s="15">
        <v>0</v>
      </c>
      <c r="F42" s="15">
        <v>0</v>
      </c>
      <c r="G42" s="13">
        <f t="shared" si="11"/>
        <v>485000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1230000</v>
      </c>
      <c r="C48" s="13">
        <f t="shared" ref="C48:G48" si="12">SUM(C49:C57)</f>
        <v>3053840.3800000004</v>
      </c>
      <c r="D48" s="13">
        <f t="shared" si="12"/>
        <v>4283840.3800000008</v>
      </c>
      <c r="E48" s="13">
        <f t="shared" si="12"/>
        <v>889079.8</v>
      </c>
      <c r="F48" s="13">
        <f t="shared" si="12"/>
        <v>720329.8</v>
      </c>
      <c r="G48" s="13">
        <f t="shared" si="12"/>
        <v>3394760.58</v>
      </c>
    </row>
    <row r="49" spans="1:8">
      <c r="A49" s="14" t="s">
        <v>86</v>
      </c>
      <c r="B49" s="15">
        <v>430000</v>
      </c>
      <c r="C49" s="15">
        <v>1370860.31</v>
      </c>
      <c r="D49" s="13">
        <f t="shared" si="8"/>
        <v>1800860.31</v>
      </c>
      <c r="E49" s="15">
        <v>814498.8</v>
      </c>
      <c r="F49" s="15">
        <v>645748.80000000005</v>
      </c>
      <c r="G49" s="13">
        <f t="shared" ref="G49:G57" si="13">D49-E49</f>
        <v>986361.51</v>
      </c>
      <c r="H49" s="16" t="s">
        <v>87</v>
      </c>
    </row>
    <row r="50" spans="1:8">
      <c r="A50" s="14" t="s">
        <v>88</v>
      </c>
      <c r="B50" s="15">
        <v>100000</v>
      </c>
      <c r="C50" s="15">
        <v>316370.01</v>
      </c>
      <c r="D50" s="13">
        <f t="shared" si="8"/>
        <v>416370.01</v>
      </c>
      <c r="E50" s="15">
        <v>74581</v>
      </c>
      <c r="F50" s="15">
        <v>74581</v>
      </c>
      <c r="G50" s="13">
        <f t="shared" si="13"/>
        <v>341789.01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747900</v>
      </c>
      <c r="D52" s="13">
        <f t="shared" si="8"/>
        <v>747900</v>
      </c>
      <c r="E52" s="15">
        <v>0</v>
      </c>
      <c r="F52" s="15">
        <v>0</v>
      </c>
      <c r="G52" s="13">
        <f t="shared" si="13"/>
        <v>747900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700000</v>
      </c>
      <c r="C54" s="15">
        <v>618710.06000000006</v>
      </c>
      <c r="D54" s="13">
        <f t="shared" si="8"/>
        <v>1318710.06</v>
      </c>
      <c r="E54" s="15">
        <v>0</v>
      </c>
      <c r="F54" s="15">
        <v>0</v>
      </c>
      <c r="G54" s="13">
        <f t="shared" si="13"/>
        <v>1318710.06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967862.6</v>
      </c>
      <c r="D58" s="13">
        <f t="shared" si="14"/>
        <v>967862.6</v>
      </c>
      <c r="E58" s="13">
        <f t="shared" si="14"/>
        <v>0</v>
      </c>
      <c r="F58" s="13">
        <f t="shared" si="14"/>
        <v>0</v>
      </c>
      <c r="G58" s="13">
        <f t="shared" si="14"/>
        <v>967862.6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967862.6</v>
      </c>
      <c r="D60" s="13">
        <f t="shared" si="8"/>
        <v>967862.6</v>
      </c>
      <c r="E60" s="15">
        <v>0</v>
      </c>
      <c r="F60" s="15">
        <v>0</v>
      </c>
      <c r="G60" s="13">
        <f t="shared" si="15"/>
        <v>967862.6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19526699</v>
      </c>
      <c r="C84" s="11">
        <f t="shared" ref="C84:G84" si="22">C85+C93+C103+C113+C123+C133+C137+C146+C150</f>
        <v>7771882.9199999999</v>
      </c>
      <c r="D84" s="11">
        <f t="shared" si="22"/>
        <v>27298581.920000002</v>
      </c>
      <c r="E84" s="11">
        <f t="shared" si="22"/>
        <v>6569165.5499999998</v>
      </c>
      <c r="F84" s="11">
        <f t="shared" si="22"/>
        <v>6569165.5499999998</v>
      </c>
      <c r="G84" s="11">
        <f t="shared" si="22"/>
        <v>20729416.370000001</v>
      </c>
    </row>
    <row r="85" spans="1:8">
      <c r="A85" s="12" t="s">
        <v>15</v>
      </c>
      <c r="B85" s="13">
        <f>SUM(B86:B92)</f>
        <v>15093849.82</v>
      </c>
      <c r="C85" s="13">
        <f t="shared" ref="C85:G85" si="23">SUM(C86:C92)</f>
        <v>0</v>
      </c>
      <c r="D85" s="13">
        <f t="shared" si="23"/>
        <v>15093849.82</v>
      </c>
      <c r="E85" s="13">
        <f t="shared" si="23"/>
        <v>1970132.36</v>
      </c>
      <c r="F85" s="13">
        <f t="shared" si="23"/>
        <v>1970132.36</v>
      </c>
      <c r="G85" s="13">
        <f t="shared" si="23"/>
        <v>13123717.460000001</v>
      </c>
    </row>
    <row r="86" spans="1:8">
      <c r="A86" s="14" t="s">
        <v>16</v>
      </c>
      <c r="B86" s="15">
        <v>7890665.1200000001</v>
      </c>
      <c r="C86" s="15">
        <v>0</v>
      </c>
      <c r="D86" s="13">
        <f t="shared" ref="D86:D92" si="24">B86+C86</f>
        <v>7890665.1200000001</v>
      </c>
      <c r="E86" s="15">
        <v>1238880.1000000001</v>
      </c>
      <c r="F86" s="15">
        <v>1238880.1000000001</v>
      </c>
      <c r="G86" s="13">
        <f t="shared" ref="G86:G92" si="25">D86-E86</f>
        <v>6651785.0199999996</v>
      </c>
      <c r="H86" s="16" t="s">
        <v>150</v>
      </c>
    </row>
    <row r="87" spans="1:8">
      <c r="A87" s="14" t="s">
        <v>18</v>
      </c>
      <c r="B87" s="15">
        <v>2387185.56</v>
      </c>
      <c r="C87" s="15">
        <v>0</v>
      </c>
      <c r="D87" s="13">
        <f t="shared" si="24"/>
        <v>2387185.56</v>
      </c>
      <c r="E87" s="15">
        <v>468227.26</v>
      </c>
      <c r="F87" s="15">
        <v>468227.26</v>
      </c>
      <c r="G87" s="13">
        <f t="shared" si="25"/>
        <v>1918958.3</v>
      </c>
      <c r="H87" s="16" t="s">
        <v>151</v>
      </c>
    </row>
    <row r="88" spans="1:8">
      <c r="A88" s="14" t="s">
        <v>20</v>
      </c>
      <c r="B88" s="15">
        <v>1808284.96</v>
      </c>
      <c r="C88" s="15">
        <v>0</v>
      </c>
      <c r="D88" s="13">
        <f t="shared" si="24"/>
        <v>1808284.96</v>
      </c>
      <c r="E88" s="15">
        <v>0</v>
      </c>
      <c r="F88" s="15">
        <v>0</v>
      </c>
      <c r="G88" s="13">
        <f t="shared" si="25"/>
        <v>1808284.96</v>
      </c>
      <c r="H88" s="16" t="s">
        <v>152</v>
      </c>
    </row>
    <row r="89" spans="1:8">
      <c r="A89" s="14" t="s">
        <v>22</v>
      </c>
      <c r="B89" s="15">
        <v>2327772.52</v>
      </c>
      <c r="C89" s="15">
        <v>0</v>
      </c>
      <c r="D89" s="13">
        <f t="shared" si="24"/>
        <v>2327772.52</v>
      </c>
      <c r="E89" s="15">
        <v>171650</v>
      </c>
      <c r="F89" s="15">
        <v>171650</v>
      </c>
      <c r="G89" s="13">
        <f t="shared" si="25"/>
        <v>2156122.52</v>
      </c>
      <c r="H89" s="16" t="s">
        <v>153</v>
      </c>
    </row>
    <row r="90" spans="1:8">
      <c r="A90" s="14" t="s">
        <v>24</v>
      </c>
      <c r="B90" s="15">
        <v>679941.66</v>
      </c>
      <c r="C90" s="15">
        <v>0</v>
      </c>
      <c r="D90" s="13">
        <f t="shared" si="24"/>
        <v>679941.66</v>
      </c>
      <c r="E90" s="15">
        <v>91375</v>
      </c>
      <c r="F90" s="15">
        <v>91375</v>
      </c>
      <c r="G90" s="13">
        <f t="shared" si="25"/>
        <v>588566.66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612669.22</v>
      </c>
      <c r="C93" s="13">
        <f t="shared" ref="C93:G93" si="26">SUM(C94:C102)</f>
        <v>838429.02999999991</v>
      </c>
      <c r="D93" s="13">
        <f t="shared" si="26"/>
        <v>1451098.25</v>
      </c>
      <c r="E93" s="13">
        <f t="shared" si="26"/>
        <v>304390.25999999995</v>
      </c>
      <c r="F93" s="13">
        <f t="shared" si="26"/>
        <v>304390.25999999995</v>
      </c>
      <c r="G93" s="13">
        <f t="shared" si="26"/>
        <v>1146707.99</v>
      </c>
    </row>
    <row r="94" spans="1:8">
      <c r="A94" s="14" t="s">
        <v>31</v>
      </c>
      <c r="B94" s="15">
        <v>1527.39</v>
      </c>
      <c r="C94" s="15">
        <v>0</v>
      </c>
      <c r="D94" s="13">
        <f t="shared" ref="D94:D102" si="27">B94+C94</f>
        <v>1527.39</v>
      </c>
      <c r="E94" s="15">
        <v>0</v>
      </c>
      <c r="F94" s="15">
        <v>0</v>
      </c>
      <c r="G94" s="13">
        <f t="shared" ref="G94:G102" si="28">D94-E94</f>
        <v>1527.39</v>
      </c>
      <c r="H94" s="16" t="s">
        <v>157</v>
      </c>
    </row>
    <row r="95" spans="1:8">
      <c r="A95" s="14" t="s">
        <v>33</v>
      </c>
      <c r="B95" s="15">
        <v>230141.83</v>
      </c>
      <c r="C95" s="15">
        <v>50000</v>
      </c>
      <c r="D95" s="13">
        <f t="shared" si="27"/>
        <v>280141.82999999996</v>
      </c>
      <c r="E95" s="15">
        <v>0</v>
      </c>
      <c r="F95" s="15">
        <v>0</v>
      </c>
      <c r="G95" s="13">
        <f t="shared" si="28"/>
        <v>280141.82999999996</v>
      </c>
      <c r="H95" s="16" t="s">
        <v>158</v>
      </c>
    </row>
    <row r="96" spans="1:8">
      <c r="A96" s="14" t="s">
        <v>35</v>
      </c>
      <c r="B96" s="15">
        <v>0</v>
      </c>
      <c r="C96" s="15">
        <v>467600</v>
      </c>
      <c r="D96" s="13">
        <f t="shared" si="27"/>
        <v>467600</v>
      </c>
      <c r="E96" s="15">
        <v>0</v>
      </c>
      <c r="F96" s="15">
        <v>0</v>
      </c>
      <c r="G96" s="13">
        <f t="shared" si="28"/>
        <v>467600</v>
      </c>
      <c r="H96" s="16" t="s">
        <v>159</v>
      </c>
    </row>
    <row r="97" spans="1:8">
      <c r="A97" s="14" t="s">
        <v>37</v>
      </c>
      <c r="B97" s="15">
        <v>90000</v>
      </c>
      <c r="C97" s="15">
        <v>272394.93</v>
      </c>
      <c r="D97" s="13">
        <f t="shared" si="27"/>
        <v>362394.93</v>
      </c>
      <c r="E97" s="15">
        <v>272393.06</v>
      </c>
      <c r="F97" s="15">
        <v>272393.06</v>
      </c>
      <c r="G97" s="13">
        <f t="shared" si="28"/>
        <v>90001.87</v>
      </c>
      <c r="H97" s="16" t="s">
        <v>160</v>
      </c>
    </row>
    <row r="98" spans="1:8">
      <c r="A98" s="21" t="s">
        <v>39</v>
      </c>
      <c r="B98" s="15">
        <v>0</v>
      </c>
      <c r="C98" s="15">
        <v>30000</v>
      </c>
      <c r="D98" s="13">
        <f t="shared" si="27"/>
        <v>30000</v>
      </c>
      <c r="E98" s="15">
        <v>0</v>
      </c>
      <c r="F98" s="15">
        <v>0</v>
      </c>
      <c r="G98" s="13">
        <f t="shared" si="28"/>
        <v>30000</v>
      </c>
      <c r="H98" s="16" t="s">
        <v>161</v>
      </c>
    </row>
    <row r="99" spans="1:8">
      <c r="A99" s="14" t="s">
        <v>41</v>
      </c>
      <c r="B99" s="15">
        <v>251000</v>
      </c>
      <c r="C99" s="15">
        <v>0</v>
      </c>
      <c r="D99" s="13">
        <f t="shared" si="27"/>
        <v>251000</v>
      </c>
      <c r="E99" s="15">
        <v>13563.1</v>
      </c>
      <c r="F99" s="15">
        <v>13563.1</v>
      </c>
      <c r="G99" s="13">
        <f t="shared" si="28"/>
        <v>237436.9</v>
      </c>
      <c r="H99" s="16" t="s">
        <v>162</v>
      </c>
    </row>
    <row r="100" spans="1:8">
      <c r="A100" s="14" t="s">
        <v>43</v>
      </c>
      <c r="B100" s="15">
        <v>0</v>
      </c>
      <c r="C100" s="15">
        <v>11015</v>
      </c>
      <c r="D100" s="13">
        <f t="shared" si="27"/>
        <v>11015</v>
      </c>
      <c r="E100" s="15">
        <v>11015</v>
      </c>
      <c r="F100" s="15">
        <v>11015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40000</v>
      </c>
      <c r="C102" s="15">
        <v>7419.1</v>
      </c>
      <c r="D102" s="13">
        <f t="shared" si="27"/>
        <v>47419.1</v>
      </c>
      <c r="E102" s="15">
        <v>7419.1</v>
      </c>
      <c r="F102" s="15">
        <v>7419.1</v>
      </c>
      <c r="G102" s="13">
        <f t="shared" si="28"/>
        <v>40000</v>
      </c>
      <c r="H102" s="16" t="s">
        <v>165</v>
      </c>
    </row>
    <row r="103" spans="1:8">
      <c r="A103" s="12" t="s">
        <v>49</v>
      </c>
      <c r="B103" s="13">
        <f>SUM(B104:B112)</f>
        <v>3820179.96</v>
      </c>
      <c r="C103" s="13">
        <f t="shared" ref="C103:G103" si="29">SUM(C104:C112)</f>
        <v>851272.36</v>
      </c>
      <c r="D103" s="13">
        <f t="shared" si="29"/>
        <v>4671452.32</v>
      </c>
      <c r="E103" s="13">
        <f t="shared" si="29"/>
        <v>570249.26</v>
      </c>
      <c r="F103" s="13">
        <f t="shared" si="29"/>
        <v>570249.26</v>
      </c>
      <c r="G103" s="13">
        <f t="shared" si="29"/>
        <v>4101203.0600000005</v>
      </c>
    </row>
    <row r="104" spans="1:8">
      <c r="A104" s="14" t="s">
        <v>50</v>
      </c>
      <c r="B104" s="15">
        <v>56000</v>
      </c>
      <c r="C104" s="15">
        <v>0</v>
      </c>
      <c r="D104" s="13">
        <f t="shared" ref="D104:D112" si="30">B104+C104</f>
        <v>56000</v>
      </c>
      <c r="E104" s="15">
        <v>0</v>
      </c>
      <c r="F104" s="15">
        <v>0</v>
      </c>
      <c r="G104" s="13">
        <f t="shared" ref="G104:G112" si="31">D104-E104</f>
        <v>56000</v>
      </c>
      <c r="H104" s="16" t="s">
        <v>166</v>
      </c>
    </row>
    <row r="105" spans="1:8">
      <c r="A105" s="14" t="s">
        <v>52</v>
      </c>
      <c r="B105" s="15">
        <v>495000</v>
      </c>
      <c r="C105" s="15">
        <v>0</v>
      </c>
      <c r="D105" s="13">
        <f t="shared" si="30"/>
        <v>495000</v>
      </c>
      <c r="E105" s="15">
        <v>0</v>
      </c>
      <c r="F105" s="15">
        <v>0</v>
      </c>
      <c r="G105" s="13">
        <f t="shared" si="31"/>
        <v>495000</v>
      </c>
      <c r="H105" s="16" t="s">
        <v>167</v>
      </c>
    </row>
    <row r="106" spans="1:8">
      <c r="A106" s="14" t="s">
        <v>54</v>
      </c>
      <c r="B106" s="15">
        <v>1595000</v>
      </c>
      <c r="C106" s="15">
        <v>40000</v>
      </c>
      <c r="D106" s="13">
        <f t="shared" si="30"/>
        <v>1635000</v>
      </c>
      <c r="E106" s="15">
        <v>28542.46</v>
      </c>
      <c r="F106" s="15">
        <v>28542.46</v>
      </c>
      <c r="G106" s="13">
        <f t="shared" si="31"/>
        <v>1606457.54</v>
      </c>
      <c r="H106" s="16" t="s">
        <v>168</v>
      </c>
    </row>
    <row r="107" spans="1:8">
      <c r="A107" s="14" t="s">
        <v>56</v>
      </c>
      <c r="B107" s="15">
        <v>0</v>
      </c>
      <c r="C107" s="15">
        <v>0</v>
      </c>
      <c r="D107" s="13">
        <f t="shared" si="30"/>
        <v>0</v>
      </c>
      <c r="E107" s="15">
        <v>0</v>
      </c>
      <c r="F107" s="15">
        <v>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5">
        <v>337500</v>
      </c>
      <c r="C108" s="15">
        <v>712071.12</v>
      </c>
      <c r="D108" s="13">
        <f t="shared" si="30"/>
        <v>1049571.1200000001</v>
      </c>
      <c r="E108" s="15">
        <v>469900.33</v>
      </c>
      <c r="F108" s="15">
        <v>469900.33</v>
      </c>
      <c r="G108" s="13">
        <f t="shared" si="31"/>
        <v>579670.79</v>
      </c>
      <c r="H108" s="16" t="s">
        <v>170</v>
      </c>
    </row>
    <row r="109" spans="1:8">
      <c r="A109" s="14" t="s">
        <v>60</v>
      </c>
      <c r="B109" s="15">
        <v>332000</v>
      </c>
      <c r="C109" s="15">
        <v>10281.24</v>
      </c>
      <c r="D109" s="13">
        <f t="shared" si="30"/>
        <v>342281.24</v>
      </c>
      <c r="E109" s="15">
        <v>0</v>
      </c>
      <c r="F109" s="15">
        <v>0</v>
      </c>
      <c r="G109" s="13">
        <f t="shared" si="31"/>
        <v>342281.24</v>
      </c>
      <c r="H109" s="16" t="s">
        <v>171</v>
      </c>
    </row>
    <row r="110" spans="1:8">
      <c r="A110" s="14" t="s">
        <v>62</v>
      </c>
      <c r="B110" s="15">
        <v>101000</v>
      </c>
      <c r="C110" s="15">
        <v>45000</v>
      </c>
      <c r="D110" s="13">
        <f t="shared" si="30"/>
        <v>146000</v>
      </c>
      <c r="E110" s="15">
        <v>0</v>
      </c>
      <c r="F110" s="15">
        <v>0</v>
      </c>
      <c r="G110" s="13">
        <f t="shared" si="31"/>
        <v>146000</v>
      </c>
      <c r="H110" s="16" t="s">
        <v>172</v>
      </c>
    </row>
    <row r="111" spans="1:8">
      <c r="A111" s="14" t="s">
        <v>64</v>
      </c>
      <c r="B111" s="15">
        <v>633000</v>
      </c>
      <c r="C111" s="15">
        <v>30000</v>
      </c>
      <c r="D111" s="13">
        <f t="shared" si="30"/>
        <v>663000</v>
      </c>
      <c r="E111" s="15">
        <v>10852.34</v>
      </c>
      <c r="F111" s="15">
        <v>10852.34</v>
      </c>
      <c r="G111" s="13">
        <f t="shared" si="31"/>
        <v>652147.66</v>
      </c>
      <c r="H111" s="16" t="s">
        <v>173</v>
      </c>
    </row>
    <row r="112" spans="1:8">
      <c r="A112" s="14" t="s">
        <v>66</v>
      </c>
      <c r="B112" s="15">
        <v>270679.96000000002</v>
      </c>
      <c r="C112" s="15">
        <v>13920</v>
      </c>
      <c r="D112" s="13">
        <f t="shared" si="30"/>
        <v>284599.96000000002</v>
      </c>
      <c r="E112" s="15">
        <v>60954.13</v>
      </c>
      <c r="F112" s="15">
        <v>60954.13</v>
      </c>
      <c r="G112" s="13">
        <f t="shared" si="31"/>
        <v>223645.83000000002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5605653.8700000001</v>
      </c>
      <c r="D123" s="13">
        <f t="shared" si="35"/>
        <v>5605653.8700000001</v>
      </c>
      <c r="E123" s="13">
        <f t="shared" si="35"/>
        <v>3350435.24</v>
      </c>
      <c r="F123" s="13">
        <f t="shared" si="35"/>
        <v>3350435.24</v>
      </c>
      <c r="G123" s="13">
        <f t="shared" si="35"/>
        <v>2255218.6299999994</v>
      </c>
    </row>
    <row r="124" spans="1:8">
      <c r="A124" s="14" t="s">
        <v>86</v>
      </c>
      <c r="B124" s="15">
        <v>0</v>
      </c>
      <c r="C124" s="15">
        <v>789250.91</v>
      </c>
      <c r="D124" s="13">
        <f t="shared" ref="D124:D132" si="36">B124+C124</f>
        <v>789250.91</v>
      </c>
      <c r="E124" s="15">
        <v>608888.04</v>
      </c>
      <c r="F124" s="15">
        <v>608888.04</v>
      </c>
      <c r="G124" s="13">
        <f t="shared" ref="G124:G132" si="37">D124-E124</f>
        <v>180362.87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118678.24</v>
      </c>
      <c r="D126" s="13">
        <f t="shared" si="36"/>
        <v>118678.24</v>
      </c>
      <c r="E126" s="15">
        <v>52548</v>
      </c>
      <c r="F126" s="15">
        <v>52548</v>
      </c>
      <c r="G126" s="13">
        <f t="shared" si="37"/>
        <v>66130.240000000005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4697724.72</v>
      </c>
      <c r="D129" s="13">
        <f t="shared" si="36"/>
        <v>4697724.72</v>
      </c>
      <c r="E129" s="15">
        <v>2688999.2</v>
      </c>
      <c r="F129" s="15">
        <v>2688999.2</v>
      </c>
      <c r="G129" s="13">
        <f t="shared" si="37"/>
        <v>2008725.5199999996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476527.66</v>
      </c>
      <c r="D133" s="13">
        <f t="shared" si="38"/>
        <v>476527.66</v>
      </c>
      <c r="E133" s="13">
        <f t="shared" si="38"/>
        <v>373958.43</v>
      </c>
      <c r="F133" s="13">
        <f t="shared" si="38"/>
        <v>373958.43</v>
      </c>
      <c r="G133" s="13">
        <f t="shared" si="38"/>
        <v>102569.22999999998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5">
        <v>0</v>
      </c>
      <c r="C135" s="15">
        <v>476527.66</v>
      </c>
      <c r="D135" s="13">
        <f t="shared" si="39"/>
        <v>476527.66</v>
      </c>
      <c r="E135" s="15">
        <v>373958.43</v>
      </c>
      <c r="F135" s="15">
        <v>373958.43</v>
      </c>
      <c r="G135" s="13">
        <f t="shared" si="40"/>
        <v>102569.22999999998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46431476.240000002</v>
      </c>
      <c r="C159" s="11">
        <f t="shared" ref="C159:G159" si="47">C9+C84</f>
        <v>16168149.369999999</v>
      </c>
      <c r="D159" s="11">
        <f t="shared" si="47"/>
        <v>62599625.610000007</v>
      </c>
      <c r="E159" s="11">
        <f t="shared" si="47"/>
        <v>12835009.77</v>
      </c>
      <c r="F159" s="11">
        <f t="shared" si="47"/>
        <v>12435501.469999999</v>
      </c>
      <c r="G159" s="11">
        <f t="shared" si="47"/>
        <v>49764615.840000004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2021-05-12T16:16:46Z</dcterms:created>
  <dcterms:modified xsi:type="dcterms:W3CDTF">2021-05-12T16:18:37Z</dcterms:modified>
</cp:coreProperties>
</file>